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9840"/>
  </bookViews>
  <sheets>
    <sheet name="data_2023-05-29" sheetId="1" r:id="rId1"/>
  </sheets>
  <definedNames>
    <definedName name="_xlnm._FilterDatabase" localSheetId="0" hidden="1">'data_2023-05-29'!$A$2:$D$49</definedName>
  </definedNames>
  <calcPr calcId="144525"/>
</workbook>
</file>

<file path=xl/calcChain.xml><?xml version="1.0" encoding="utf-8"?>
<calcChain xmlns="http://schemas.openxmlformats.org/spreadsheetml/2006/main">
  <c r="C47" i="1" l="1"/>
  <c r="A47" i="1"/>
  <c r="C48" i="1"/>
  <c r="A48" i="1"/>
  <c r="C49" i="1"/>
  <c r="A49" i="1"/>
  <c r="C46" i="1"/>
  <c r="A46" i="1"/>
  <c r="C43" i="1"/>
  <c r="A43" i="1"/>
  <c r="C45" i="1"/>
  <c r="A45" i="1"/>
  <c r="C44" i="1"/>
  <c r="A44" i="1"/>
  <c r="C40" i="1"/>
  <c r="A40" i="1"/>
  <c r="C42" i="1"/>
  <c r="A42" i="1"/>
  <c r="C41" i="1"/>
  <c r="A41" i="1"/>
  <c r="C39" i="1"/>
  <c r="A39" i="1"/>
  <c r="C38" i="1"/>
  <c r="A38" i="1"/>
  <c r="C37" i="1"/>
  <c r="A37" i="1"/>
  <c r="C34" i="1"/>
  <c r="A34" i="1"/>
  <c r="C27" i="1"/>
  <c r="A27" i="1"/>
  <c r="C32" i="1"/>
  <c r="A32" i="1"/>
  <c r="C29" i="1"/>
  <c r="A29" i="1"/>
  <c r="C31" i="1"/>
  <c r="A31" i="1"/>
  <c r="C22" i="1"/>
  <c r="A22" i="1"/>
  <c r="C30" i="1"/>
  <c r="A30" i="1"/>
  <c r="C25" i="1"/>
  <c r="A25" i="1"/>
  <c r="C35" i="1"/>
  <c r="A35" i="1"/>
  <c r="C26" i="1"/>
  <c r="A26" i="1"/>
  <c r="C23" i="1"/>
  <c r="A23" i="1"/>
  <c r="C28" i="1"/>
  <c r="A28" i="1"/>
  <c r="C33" i="1"/>
  <c r="A33" i="1"/>
  <c r="C24" i="1"/>
  <c r="A24" i="1"/>
  <c r="C36" i="1"/>
  <c r="A36" i="1"/>
  <c r="C10" i="1"/>
  <c r="A10" i="1"/>
  <c r="C7" i="1"/>
  <c r="A7" i="1"/>
  <c r="C9" i="1"/>
  <c r="A9" i="1"/>
  <c r="C17" i="1"/>
  <c r="A17" i="1"/>
  <c r="C16" i="1"/>
  <c r="A16" i="1"/>
  <c r="C13" i="1"/>
  <c r="A13" i="1"/>
  <c r="C4" i="1"/>
  <c r="A4" i="1"/>
  <c r="C12" i="1"/>
  <c r="A12" i="1"/>
  <c r="C15" i="1"/>
  <c r="A15" i="1"/>
  <c r="C11" i="1"/>
  <c r="A11" i="1"/>
  <c r="C6" i="1"/>
  <c r="A6" i="1"/>
  <c r="C21" i="1"/>
  <c r="A21" i="1"/>
  <c r="C20" i="1"/>
  <c r="A20" i="1"/>
  <c r="C19" i="1"/>
  <c r="A19" i="1"/>
  <c r="C3" i="1"/>
  <c r="A3" i="1"/>
  <c r="C8" i="1"/>
  <c r="A8" i="1"/>
  <c r="C5" i="1"/>
  <c r="A5" i="1"/>
  <c r="C18" i="1"/>
  <c r="A18" i="1"/>
  <c r="C14" i="1"/>
  <c r="A14" i="1"/>
</calcChain>
</file>

<file path=xl/sharedStrings.xml><?xml version="1.0" encoding="utf-8"?>
<sst xmlns="http://schemas.openxmlformats.org/spreadsheetml/2006/main" count="54" uniqueCount="9">
  <si>
    <t>职位代码</t>
  </si>
  <si>
    <t>职位名称</t>
  </si>
  <si>
    <t>准考证号</t>
  </si>
  <si>
    <t>党政管理岗位</t>
  </si>
  <si>
    <t>专业技术辅助岗位</t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</si>
  <si>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</si>
  <si>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</si>
  <si>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</si>
  <si>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2023年安徽财经大学公开招聘工作人员面试成绩及总成绩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</si>
</sst>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L11" sqref="L11"/>
    </sheetView>
  </sheetViews>
  <sheetFormatPr defaultColWidth="9" defaultRowHeight="23.4" customHeight="1" x14ac:dyDescent="0.25"/>
  <cols>
    <col min="1" max="1" width="9.77734375" style="2" customWidth="1"/>
    <col min="2" max="2" width="16.77734375" style="2" customWidth="1"/>
    <col min="3" max="3" width="15.6640625" style="2" customWidth="1"/>
    <col min="4" max="4" width="8.5546875" style="3" customWidth="1"/>
    <col min="5" max="6" width="9" style="8"/>
    <col min="7" max="16384" width="9" style="2"/>
  </cols>
  <sheetData>
    <row r="1" spans="1:6" ht="23.4" customHeight="1" x14ac:dyDescent="0.25">
      <c r="A1" s="5" t="s">
        <v>8</v>
      </c>
      <c r="B1" s="5"/>
      <c r="C1" s="5"/>
      <c r="D1" s="5"/>
      <c r="E1" s="5"/>
      <c r="F1" s="5"/>
    </row>
    <row r="2" spans="1:6" ht="23.4" customHeight="1" x14ac:dyDescent="0.25">
      <c r="A2" s="1" t="s">
        <v>0</v>
      </c>
      <c r="B2" s="1" t="s">
        <v>1</v>
      </c>
      <c r="C2" s="1" t="s">
        <v>2</v>
      </c>
      <c r="D2" s="4" t="s">
        <v>5</v>
      </c>
      <c r="E2" s="6" t="s">
        <v>6</v>
      </c>
      <c r="F2" s="6" t="s">
        <v>7</v>
      </c>
    </row>
    <row r="3" spans="1:6" ht="23.4" customHeight="1" x14ac:dyDescent="0.25">
      <c r="A3" s="1" t="str">
        <f t="shared" ref="A3:A21" si="0">"202308"</f>
        <v>202308</v>
      </c>
      <c r="B3" s="1" t="s">
        <v>3</v>
      </c>
      <c r="C3" s="1" t="str">
        <f>"23053110121"</f>
        <v>23053110121</v>
      </c>
      <c r="D3" s="1">
        <v>77</v>
      </c>
      <c r="E3" s="7">
        <v>0</v>
      </c>
      <c r="F3" s="7">
        <v>46.2</v>
      </c>
    </row>
    <row r="4" spans="1:6" ht="23.4" customHeight="1" x14ac:dyDescent="0.25">
      <c r="A4" s="1" t="str">
        <f t="shared" si="0"/>
        <v>202308</v>
      </c>
      <c r="B4" s="1" t="s">
        <v>3</v>
      </c>
      <c r="C4" s="1" t="str">
        <f>"23053110152"</f>
        <v>23053110152</v>
      </c>
      <c r="D4" s="1">
        <v>77</v>
      </c>
      <c r="E4" s="7">
        <v>75.400000000000006</v>
      </c>
      <c r="F4" s="7">
        <v>76.36</v>
      </c>
    </row>
    <row r="5" spans="1:6" ht="23.4" customHeight="1" x14ac:dyDescent="0.25">
      <c r="A5" s="1" t="str">
        <f t="shared" si="0"/>
        <v>202308</v>
      </c>
      <c r="B5" s="1" t="s">
        <v>3</v>
      </c>
      <c r="C5" s="1" t="str">
        <f>"23053110108"</f>
        <v>23053110108</v>
      </c>
      <c r="D5" s="1">
        <v>76</v>
      </c>
      <c r="E5" s="7">
        <v>74.400000000000006</v>
      </c>
      <c r="F5" s="7">
        <v>75.36</v>
      </c>
    </row>
    <row r="6" spans="1:6" ht="23.4" customHeight="1" x14ac:dyDescent="0.25">
      <c r="A6" s="1" t="str">
        <f t="shared" si="0"/>
        <v>202308</v>
      </c>
      <c r="B6" s="1" t="s">
        <v>3</v>
      </c>
      <c r="C6" s="1" t="str">
        <f>"23053110140"</f>
        <v>23053110140</v>
      </c>
      <c r="D6" s="1">
        <v>76</v>
      </c>
      <c r="E6" s="7">
        <v>73.3</v>
      </c>
      <c r="F6" s="7">
        <v>74.92</v>
      </c>
    </row>
    <row r="7" spans="1:6" ht="23.4" customHeight="1" x14ac:dyDescent="0.25">
      <c r="A7" s="1" t="str">
        <f t="shared" si="0"/>
        <v>202308</v>
      </c>
      <c r="B7" s="1" t="s">
        <v>3</v>
      </c>
      <c r="C7" s="1" t="str">
        <f>"23053110240"</f>
        <v>23053110240</v>
      </c>
      <c r="D7" s="1">
        <v>76</v>
      </c>
      <c r="E7" s="7">
        <v>75.400000000000006</v>
      </c>
      <c r="F7" s="7">
        <v>75.760000000000005</v>
      </c>
    </row>
    <row r="8" spans="1:6" ht="23.4" customHeight="1" x14ac:dyDescent="0.25">
      <c r="A8" s="1" t="str">
        <f t="shared" si="0"/>
        <v>202308</v>
      </c>
      <c r="B8" s="1" t="s">
        <v>3</v>
      </c>
      <c r="C8" s="1" t="str">
        <f>"23053110115"</f>
        <v>23053110115</v>
      </c>
      <c r="D8" s="1">
        <v>75</v>
      </c>
      <c r="E8" s="7">
        <v>76</v>
      </c>
      <c r="F8" s="7">
        <v>75.400000000000006</v>
      </c>
    </row>
    <row r="9" spans="1:6" ht="23.4" customHeight="1" x14ac:dyDescent="0.25">
      <c r="A9" s="1" t="str">
        <f t="shared" si="0"/>
        <v>202308</v>
      </c>
      <c r="B9" s="1" t="s">
        <v>3</v>
      </c>
      <c r="C9" s="1" t="str">
        <f>"23053110224"</f>
        <v>23053110224</v>
      </c>
      <c r="D9" s="1">
        <v>75</v>
      </c>
      <c r="E9" s="7">
        <v>78.599999999999994</v>
      </c>
      <c r="F9" s="7">
        <v>76.44</v>
      </c>
    </row>
    <row r="10" spans="1:6" ht="23.4" customHeight="1" x14ac:dyDescent="0.25">
      <c r="A10" s="1" t="str">
        <f t="shared" si="0"/>
        <v>202308</v>
      </c>
      <c r="B10" s="1" t="s">
        <v>3</v>
      </c>
      <c r="C10" s="1" t="str">
        <f>"23053110250"</f>
        <v>23053110250</v>
      </c>
      <c r="D10" s="1">
        <v>75</v>
      </c>
      <c r="E10" s="7">
        <v>74.400000000000006</v>
      </c>
      <c r="F10" s="7">
        <v>74.760000000000005</v>
      </c>
    </row>
    <row r="11" spans="1:6" ht="23.4" customHeight="1" x14ac:dyDescent="0.25">
      <c r="A11" s="1" t="str">
        <f t="shared" si="0"/>
        <v>202308</v>
      </c>
      <c r="B11" s="1" t="s">
        <v>3</v>
      </c>
      <c r="C11" s="1" t="str">
        <f>"23053110143"</f>
        <v>23053110143</v>
      </c>
      <c r="D11" s="1">
        <v>74</v>
      </c>
      <c r="E11" s="7">
        <v>77.2</v>
      </c>
      <c r="F11" s="7">
        <v>75.28</v>
      </c>
    </row>
    <row r="12" spans="1:6" ht="23.4" customHeight="1" x14ac:dyDescent="0.25">
      <c r="A12" s="1" t="str">
        <f t="shared" si="0"/>
        <v>202308</v>
      </c>
      <c r="B12" s="1" t="s">
        <v>3</v>
      </c>
      <c r="C12" s="1" t="str">
        <f>"23053110145"</f>
        <v>23053110145</v>
      </c>
      <c r="D12" s="1">
        <v>74</v>
      </c>
      <c r="E12" s="7">
        <v>80.400000000000006</v>
      </c>
      <c r="F12" s="7">
        <v>76.56</v>
      </c>
    </row>
    <row r="13" spans="1:6" ht="23.4" customHeight="1" x14ac:dyDescent="0.25">
      <c r="A13" s="1" t="str">
        <f t="shared" si="0"/>
        <v>202308</v>
      </c>
      <c r="B13" s="1" t="s">
        <v>3</v>
      </c>
      <c r="C13" s="1" t="str">
        <f>"23053110157"</f>
        <v>23053110157</v>
      </c>
      <c r="D13" s="1">
        <v>74</v>
      </c>
      <c r="E13" s="7">
        <v>74.2</v>
      </c>
      <c r="F13" s="7">
        <v>74.08</v>
      </c>
    </row>
    <row r="14" spans="1:6" ht="23.4" customHeight="1" x14ac:dyDescent="0.25">
      <c r="A14" s="1" t="str">
        <f t="shared" si="0"/>
        <v>202308</v>
      </c>
      <c r="B14" s="1" t="s">
        <v>3</v>
      </c>
      <c r="C14" s="1" t="str">
        <f>"23053110105"</f>
        <v>23053110105</v>
      </c>
      <c r="D14" s="1">
        <v>73</v>
      </c>
      <c r="E14" s="7">
        <v>74</v>
      </c>
      <c r="F14" s="7">
        <v>73.400000000000006</v>
      </c>
    </row>
    <row r="15" spans="1:6" ht="23.4" customHeight="1" x14ac:dyDescent="0.25">
      <c r="A15" s="1" t="str">
        <f t="shared" si="0"/>
        <v>202308</v>
      </c>
      <c r="B15" s="1" t="s">
        <v>3</v>
      </c>
      <c r="C15" s="1" t="str">
        <f>"23053110144"</f>
        <v>23053110144</v>
      </c>
      <c r="D15" s="1">
        <v>73</v>
      </c>
      <c r="E15" s="7">
        <v>72.2</v>
      </c>
      <c r="F15" s="7">
        <v>72.680000000000007</v>
      </c>
    </row>
    <row r="16" spans="1:6" ht="23.4" customHeight="1" x14ac:dyDescent="0.25">
      <c r="A16" s="1" t="str">
        <f t="shared" si="0"/>
        <v>202308</v>
      </c>
      <c r="B16" s="1" t="s">
        <v>3</v>
      </c>
      <c r="C16" s="1" t="str">
        <f>"23053110160"</f>
        <v>23053110160</v>
      </c>
      <c r="D16" s="1">
        <v>73</v>
      </c>
      <c r="E16" s="7">
        <v>79.2</v>
      </c>
      <c r="F16" s="7">
        <v>75.48</v>
      </c>
    </row>
    <row r="17" spans="1:6" ht="23.4" customHeight="1" x14ac:dyDescent="0.25">
      <c r="A17" s="1" t="str">
        <f t="shared" si="0"/>
        <v>202308</v>
      </c>
      <c r="B17" s="1" t="s">
        <v>3</v>
      </c>
      <c r="C17" s="1" t="str">
        <f>"23053110212"</f>
        <v>23053110212</v>
      </c>
      <c r="D17" s="1">
        <v>73</v>
      </c>
      <c r="E17" s="7">
        <v>80</v>
      </c>
      <c r="F17" s="7">
        <v>75.8</v>
      </c>
    </row>
    <row r="18" spans="1:6" ht="23.4" customHeight="1" x14ac:dyDescent="0.25">
      <c r="A18" s="1" t="str">
        <f t="shared" si="0"/>
        <v>202308</v>
      </c>
      <c r="B18" s="1" t="s">
        <v>3</v>
      </c>
      <c r="C18" s="1" t="str">
        <f>"23053110106"</f>
        <v>23053110106</v>
      </c>
      <c r="D18" s="1">
        <v>72</v>
      </c>
      <c r="E18" s="7">
        <v>76.5</v>
      </c>
      <c r="F18" s="7">
        <v>73.8</v>
      </c>
    </row>
    <row r="19" spans="1:6" ht="23.4" customHeight="1" x14ac:dyDescent="0.25">
      <c r="A19" s="1" t="str">
        <f t="shared" si="0"/>
        <v>202308</v>
      </c>
      <c r="B19" s="1" t="s">
        <v>3</v>
      </c>
      <c r="C19" s="1" t="str">
        <f>"23053110133"</f>
        <v>23053110133</v>
      </c>
      <c r="D19" s="1">
        <v>72</v>
      </c>
      <c r="E19" s="7">
        <v>79.2</v>
      </c>
      <c r="F19" s="7">
        <v>74.88</v>
      </c>
    </row>
    <row r="20" spans="1:6" ht="23.4" customHeight="1" x14ac:dyDescent="0.25">
      <c r="A20" s="1" t="str">
        <f t="shared" si="0"/>
        <v>202308</v>
      </c>
      <c r="B20" s="1" t="s">
        <v>3</v>
      </c>
      <c r="C20" s="1" t="str">
        <f>"23053110135"</f>
        <v>23053110135</v>
      </c>
      <c r="D20" s="1">
        <v>72</v>
      </c>
      <c r="E20" s="7">
        <v>80</v>
      </c>
      <c r="F20" s="7">
        <v>75.2</v>
      </c>
    </row>
    <row r="21" spans="1:6" ht="23.4" customHeight="1" x14ac:dyDescent="0.25">
      <c r="A21" s="1" t="str">
        <f t="shared" si="0"/>
        <v>202308</v>
      </c>
      <c r="B21" s="1" t="s">
        <v>3</v>
      </c>
      <c r="C21" s="1" t="str">
        <f>"23053110136"</f>
        <v>23053110136</v>
      </c>
      <c r="D21" s="1">
        <v>72</v>
      </c>
      <c r="E21" s="7">
        <v>76.8</v>
      </c>
      <c r="F21" s="7">
        <v>73.92</v>
      </c>
    </row>
    <row r="22" spans="1:6" ht="23.4" customHeight="1" x14ac:dyDescent="0.25">
      <c r="A22" s="1" t="str">
        <f t="shared" ref="A22:A36" si="1">"202309"</f>
        <v>202309</v>
      </c>
      <c r="B22" s="1" t="s">
        <v>3</v>
      </c>
      <c r="C22" s="1" t="str">
        <f>"23053110313"</f>
        <v>23053110313</v>
      </c>
      <c r="D22" s="1">
        <v>79</v>
      </c>
      <c r="E22" s="7">
        <v>76.599999999999994</v>
      </c>
      <c r="F22" s="7">
        <v>78.040000000000006</v>
      </c>
    </row>
    <row r="23" spans="1:6" ht="23.4" customHeight="1" x14ac:dyDescent="0.25">
      <c r="A23" s="1" t="str">
        <f t="shared" si="1"/>
        <v>202309</v>
      </c>
      <c r="B23" s="1" t="s">
        <v>3</v>
      </c>
      <c r="C23" s="1" t="str">
        <f>"23053110306"</f>
        <v>23053110306</v>
      </c>
      <c r="D23" s="1">
        <v>76</v>
      </c>
      <c r="E23" s="7">
        <v>75.400000000000006</v>
      </c>
      <c r="F23" s="7">
        <v>75.760000000000005</v>
      </c>
    </row>
    <row r="24" spans="1:6" ht="23.4" customHeight="1" x14ac:dyDescent="0.25">
      <c r="A24" s="1" t="str">
        <f t="shared" si="1"/>
        <v>202309</v>
      </c>
      <c r="B24" s="1" t="s">
        <v>3</v>
      </c>
      <c r="C24" s="1" t="str">
        <f>"23053110259"</f>
        <v>23053110259</v>
      </c>
      <c r="D24" s="1">
        <v>75</v>
      </c>
      <c r="E24" s="7">
        <v>74.8</v>
      </c>
      <c r="F24" s="7">
        <v>74.92</v>
      </c>
    </row>
    <row r="25" spans="1:6" ht="23.4" customHeight="1" x14ac:dyDescent="0.25">
      <c r="A25" s="1" t="str">
        <f t="shared" si="1"/>
        <v>202309</v>
      </c>
      <c r="B25" s="1" t="s">
        <v>3</v>
      </c>
      <c r="C25" s="1" t="str">
        <f>"23053110309"</f>
        <v>23053110309</v>
      </c>
      <c r="D25" s="1">
        <v>75</v>
      </c>
      <c r="E25" s="7">
        <v>76.400000000000006</v>
      </c>
      <c r="F25" s="7">
        <v>75.56</v>
      </c>
    </row>
    <row r="26" spans="1:6" ht="23.4" customHeight="1" x14ac:dyDescent="0.25">
      <c r="A26" s="1" t="str">
        <f t="shared" si="1"/>
        <v>202309</v>
      </c>
      <c r="B26" s="1" t="s">
        <v>3</v>
      </c>
      <c r="C26" s="1" t="str">
        <f>"23053110307"</f>
        <v>23053110307</v>
      </c>
      <c r="D26" s="1">
        <v>73</v>
      </c>
      <c r="E26" s="7">
        <v>76</v>
      </c>
      <c r="F26" s="7">
        <v>74.2</v>
      </c>
    </row>
    <row r="27" spans="1:6" ht="23.4" customHeight="1" x14ac:dyDescent="0.25">
      <c r="A27" s="1" t="str">
        <f t="shared" si="1"/>
        <v>202309</v>
      </c>
      <c r="B27" s="1" t="s">
        <v>3</v>
      </c>
      <c r="C27" s="1" t="str">
        <f>"23053110319"</f>
        <v>23053110319</v>
      </c>
      <c r="D27" s="1">
        <v>72</v>
      </c>
      <c r="E27" s="7">
        <v>71.599999999999994</v>
      </c>
      <c r="F27" s="7">
        <v>71.84</v>
      </c>
    </row>
    <row r="28" spans="1:6" ht="23.4" customHeight="1" x14ac:dyDescent="0.25">
      <c r="A28" s="1" t="str">
        <f t="shared" si="1"/>
        <v>202309</v>
      </c>
      <c r="B28" s="1" t="s">
        <v>3</v>
      </c>
      <c r="C28" s="1" t="str">
        <f>"23053110302"</f>
        <v>23053110302</v>
      </c>
      <c r="D28" s="1">
        <v>71</v>
      </c>
      <c r="E28" s="7">
        <v>73.8</v>
      </c>
      <c r="F28" s="7">
        <v>72.12</v>
      </c>
    </row>
    <row r="29" spans="1:6" ht="23.4" customHeight="1" x14ac:dyDescent="0.25">
      <c r="A29" s="1" t="str">
        <f t="shared" si="1"/>
        <v>202309</v>
      </c>
      <c r="B29" s="1" t="s">
        <v>3</v>
      </c>
      <c r="C29" s="1" t="str">
        <f>"23053110315"</f>
        <v>23053110315</v>
      </c>
      <c r="D29" s="1">
        <v>70</v>
      </c>
      <c r="E29" s="7">
        <v>72.8</v>
      </c>
      <c r="F29" s="7">
        <v>71.12</v>
      </c>
    </row>
    <row r="30" spans="1:6" ht="23.4" customHeight="1" x14ac:dyDescent="0.25">
      <c r="A30" s="1" t="str">
        <f t="shared" si="1"/>
        <v>202309</v>
      </c>
      <c r="B30" s="1" t="s">
        <v>3</v>
      </c>
      <c r="C30" s="1" t="str">
        <f>"23053110310"</f>
        <v>23053110310</v>
      </c>
      <c r="D30" s="1">
        <v>69</v>
      </c>
      <c r="E30" s="7">
        <v>72.8</v>
      </c>
      <c r="F30" s="7">
        <v>70.52</v>
      </c>
    </row>
    <row r="31" spans="1:6" ht="23.4" customHeight="1" x14ac:dyDescent="0.25">
      <c r="A31" s="1" t="str">
        <f t="shared" si="1"/>
        <v>202309</v>
      </c>
      <c r="B31" s="1" t="s">
        <v>3</v>
      </c>
      <c r="C31" s="1" t="str">
        <f>"23053110314"</f>
        <v>23053110314</v>
      </c>
      <c r="D31" s="1">
        <v>69</v>
      </c>
      <c r="E31" s="7">
        <v>80</v>
      </c>
      <c r="F31" s="7">
        <v>73.400000000000006</v>
      </c>
    </row>
    <row r="32" spans="1:6" ht="23.4" customHeight="1" x14ac:dyDescent="0.25">
      <c r="A32" s="1" t="str">
        <f t="shared" si="1"/>
        <v>202309</v>
      </c>
      <c r="B32" s="1" t="s">
        <v>3</v>
      </c>
      <c r="C32" s="1" t="str">
        <f>"23053110318"</f>
        <v>23053110318</v>
      </c>
      <c r="D32" s="1">
        <v>69</v>
      </c>
      <c r="E32" s="7">
        <v>73.400000000000006</v>
      </c>
      <c r="F32" s="7">
        <v>70.760000000000005</v>
      </c>
    </row>
    <row r="33" spans="1:6" ht="23.4" customHeight="1" x14ac:dyDescent="0.25">
      <c r="A33" s="1" t="str">
        <f t="shared" si="1"/>
        <v>202309</v>
      </c>
      <c r="B33" s="1" t="s">
        <v>3</v>
      </c>
      <c r="C33" s="1" t="str">
        <f>"23053110260"</f>
        <v>23053110260</v>
      </c>
      <c r="D33" s="1">
        <v>68</v>
      </c>
      <c r="E33" s="7">
        <v>71.599999999999994</v>
      </c>
      <c r="F33" s="7">
        <v>69.44</v>
      </c>
    </row>
    <row r="34" spans="1:6" ht="23.4" customHeight="1" x14ac:dyDescent="0.25">
      <c r="A34" s="1" t="str">
        <f t="shared" si="1"/>
        <v>202309</v>
      </c>
      <c r="B34" s="1" t="s">
        <v>3</v>
      </c>
      <c r="C34" s="1" t="str">
        <f>"23053110320"</f>
        <v>23053110320</v>
      </c>
      <c r="D34" s="1">
        <v>67</v>
      </c>
      <c r="E34" s="7">
        <v>76.8</v>
      </c>
      <c r="F34" s="7">
        <v>70.92</v>
      </c>
    </row>
    <row r="35" spans="1:6" ht="23.4" customHeight="1" x14ac:dyDescent="0.25">
      <c r="A35" s="1" t="str">
        <f t="shared" si="1"/>
        <v>202309</v>
      </c>
      <c r="B35" s="1" t="s">
        <v>3</v>
      </c>
      <c r="C35" s="1" t="str">
        <f>"23053110308"</f>
        <v>23053110308</v>
      </c>
      <c r="D35" s="1">
        <v>66</v>
      </c>
      <c r="E35" s="7">
        <v>77</v>
      </c>
      <c r="F35" s="7">
        <v>70.400000000000006</v>
      </c>
    </row>
    <row r="36" spans="1:6" ht="23.4" customHeight="1" x14ac:dyDescent="0.25">
      <c r="A36" s="1" t="str">
        <f t="shared" si="1"/>
        <v>202309</v>
      </c>
      <c r="B36" s="1" t="s">
        <v>3</v>
      </c>
      <c r="C36" s="1" t="str">
        <f>"23053110257"</f>
        <v>23053110257</v>
      </c>
      <c r="D36" s="1">
        <v>61</v>
      </c>
      <c r="E36" s="7">
        <v>76.599999999999994</v>
      </c>
      <c r="F36" s="7">
        <v>67.239999999999995</v>
      </c>
    </row>
    <row r="37" spans="1:6" ht="23.4" customHeight="1" x14ac:dyDescent="0.25">
      <c r="A37" s="1" t="str">
        <f>"202310"</f>
        <v>202310</v>
      </c>
      <c r="B37" s="1" t="s">
        <v>3</v>
      </c>
      <c r="C37" s="1" t="str">
        <f>"23053110324"</f>
        <v>23053110324</v>
      </c>
      <c r="D37" s="1">
        <v>82</v>
      </c>
      <c r="E37" s="7">
        <v>75.599999999999994</v>
      </c>
      <c r="F37" s="7">
        <v>79.44</v>
      </c>
    </row>
    <row r="38" spans="1:6" ht="23.4" customHeight="1" x14ac:dyDescent="0.25">
      <c r="A38" s="1" t="str">
        <f>"202310"</f>
        <v>202310</v>
      </c>
      <c r="B38" s="1" t="s">
        <v>3</v>
      </c>
      <c r="C38" s="1" t="str">
        <f>"23053110326"</f>
        <v>23053110326</v>
      </c>
      <c r="D38" s="1">
        <v>74</v>
      </c>
      <c r="E38" s="7">
        <v>0</v>
      </c>
      <c r="F38" s="7">
        <v>44.4</v>
      </c>
    </row>
    <row r="39" spans="1:6" ht="23.4" customHeight="1" x14ac:dyDescent="0.25">
      <c r="A39" s="1" t="str">
        <f>"202310"</f>
        <v>202310</v>
      </c>
      <c r="B39" s="1" t="s">
        <v>3</v>
      </c>
      <c r="C39" s="1" t="str">
        <f>"23053110328"</f>
        <v>23053110328</v>
      </c>
      <c r="D39" s="1">
        <v>72</v>
      </c>
      <c r="E39" s="7">
        <v>70.2</v>
      </c>
      <c r="F39" s="7">
        <v>71.28</v>
      </c>
    </row>
    <row r="40" spans="1:6" ht="23.4" customHeight="1" x14ac:dyDescent="0.25">
      <c r="A40" s="1" t="str">
        <f>"202313"</f>
        <v>202313</v>
      </c>
      <c r="B40" s="1" t="s">
        <v>4</v>
      </c>
      <c r="C40" s="1" t="str">
        <f>"23053110334"</f>
        <v>23053110334</v>
      </c>
      <c r="D40" s="1">
        <v>76</v>
      </c>
      <c r="E40" s="7">
        <v>72.8</v>
      </c>
      <c r="F40" s="7">
        <v>74.72</v>
      </c>
    </row>
    <row r="41" spans="1:6" ht="23.4" customHeight="1" x14ac:dyDescent="0.25">
      <c r="A41" s="1" t="str">
        <f>"202313"</f>
        <v>202313</v>
      </c>
      <c r="B41" s="1" t="s">
        <v>4</v>
      </c>
      <c r="C41" s="1" t="str">
        <f>"23053110330"</f>
        <v>23053110330</v>
      </c>
      <c r="D41" s="1">
        <v>74</v>
      </c>
      <c r="E41" s="7">
        <v>78</v>
      </c>
      <c r="F41" s="7">
        <v>75.599999999999994</v>
      </c>
    </row>
    <row r="42" spans="1:6" ht="23.4" customHeight="1" x14ac:dyDescent="0.25">
      <c r="A42" s="1" t="str">
        <f>"202313"</f>
        <v>202313</v>
      </c>
      <c r="B42" s="1" t="s">
        <v>4</v>
      </c>
      <c r="C42" s="1" t="str">
        <f>"23053110331"</f>
        <v>23053110331</v>
      </c>
      <c r="D42" s="1">
        <v>73</v>
      </c>
      <c r="E42" s="7">
        <v>79.2</v>
      </c>
      <c r="F42" s="7">
        <v>75.48</v>
      </c>
    </row>
    <row r="43" spans="1:6" ht="23.4" customHeight="1" x14ac:dyDescent="0.25">
      <c r="A43" s="1" t="str">
        <f>"202316"</f>
        <v>202316</v>
      </c>
      <c r="B43" s="1" t="s">
        <v>4</v>
      </c>
      <c r="C43" s="1" t="str">
        <f>"23053110345"</f>
        <v>23053110345</v>
      </c>
      <c r="D43" s="1">
        <v>76</v>
      </c>
      <c r="E43" s="7">
        <v>77.599999999999994</v>
      </c>
      <c r="F43" s="7">
        <v>76.64</v>
      </c>
    </row>
    <row r="44" spans="1:6" ht="23.4" customHeight="1" x14ac:dyDescent="0.25">
      <c r="A44" s="1" t="str">
        <f>"202316"</f>
        <v>202316</v>
      </c>
      <c r="B44" s="1" t="s">
        <v>4</v>
      </c>
      <c r="C44" s="1" t="str">
        <f>"23053110340"</f>
        <v>23053110340</v>
      </c>
      <c r="D44" s="1">
        <v>72</v>
      </c>
      <c r="E44" s="7">
        <v>76.400000000000006</v>
      </c>
      <c r="F44" s="7">
        <v>73.760000000000005</v>
      </c>
    </row>
    <row r="45" spans="1:6" ht="23.4" customHeight="1" x14ac:dyDescent="0.25">
      <c r="A45" s="1" t="str">
        <f>"202316"</f>
        <v>202316</v>
      </c>
      <c r="B45" s="1" t="s">
        <v>4</v>
      </c>
      <c r="C45" s="1" t="str">
        <f>"23053110342"</f>
        <v>23053110342</v>
      </c>
      <c r="D45" s="1">
        <v>69</v>
      </c>
      <c r="E45" s="7">
        <v>76.8</v>
      </c>
      <c r="F45" s="7">
        <v>72.12</v>
      </c>
    </row>
    <row r="46" spans="1:6" ht="23.4" customHeight="1" x14ac:dyDescent="0.25">
      <c r="A46" s="1" t="str">
        <f>"202316"</f>
        <v>202316</v>
      </c>
      <c r="B46" s="1" t="s">
        <v>4</v>
      </c>
      <c r="C46" s="1" t="str">
        <f>"23053110346"</f>
        <v>23053110346</v>
      </c>
      <c r="D46" s="1">
        <v>69</v>
      </c>
      <c r="E46" s="7">
        <v>74.8</v>
      </c>
      <c r="F46" s="7">
        <v>71.319999999999993</v>
      </c>
    </row>
    <row r="47" spans="1:6" ht="23.4" customHeight="1" x14ac:dyDescent="0.25">
      <c r="A47" s="1" t="str">
        <f>"202317"</f>
        <v>202317</v>
      </c>
      <c r="B47" s="1" t="s">
        <v>4</v>
      </c>
      <c r="C47" s="1" t="str">
        <f>"23053110355"</f>
        <v>23053110355</v>
      </c>
      <c r="D47" s="1">
        <v>75</v>
      </c>
      <c r="E47" s="7">
        <v>76</v>
      </c>
      <c r="F47" s="7">
        <v>75.400000000000006</v>
      </c>
    </row>
    <row r="48" spans="1:6" ht="23.4" customHeight="1" x14ac:dyDescent="0.25">
      <c r="A48" s="1" t="str">
        <f>"202317"</f>
        <v>202317</v>
      </c>
      <c r="B48" s="1" t="s">
        <v>4</v>
      </c>
      <c r="C48" s="1" t="str">
        <f>"23053110352"</f>
        <v>23053110352</v>
      </c>
      <c r="D48" s="1">
        <v>69</v>
      </c>
      <c r="E48" s="7">
        <v>0</v>
      </c>
      <c r="F48" s="7">
        <v>41.4</v>
      </c>
    </row>
    <row r="49" spans="1:6" ht="23.4" customHeight="1" x14ac:dyDescent="0.25">
      <c r="A49" s="1" t="str">
        <f>"202317"</f>
        <v>202317</v>
      </c>
      <c r="B49" s="1" t="s">
        <v>4</v>
      </c>
      <c r="C49" s="1" t="str">
        <f>"23053110349"</f>
        <v>23053110349</v>
      </c>
      <c r="D49" s="1">
        <v>67</v>
      </c>
      <c r="E49" s="7">
        <v>74.400000000000006</v>
      </c>
      <c r="F49" s="7">
        <v>69.959999999999994</v>
      </c>
    </row>
  </sheetData>
  <autoFilter ref="A2:D49">
    <sortState ref="A47:M55">
      <sortCondition descending="1" ref="D2:D55"/>
    </sortState>
  </autoFilter>
  <sortState ref="A1:H176">
    <sortCondition ref="C2"/>
  </sortState>
  <mergeCells count="1">
    <mergeCell ref="A1:F1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data_2023-05-29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2023-05-29T08:20:49Z</dcterms:created>
  <dcterms:modified xsi:type="dcterms:W3CDTF">2023-06-04T05:27:36Z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9497E3625D3A4776A51CFD4DCF83C2D0_13</vt:lpwstr>
  </property>
  <property fmtid="{D5CDD505-2E9C-101B-9397-08002B2CF9AE}" pid="3" name="KSOProductBuildVer">
    <vt:lpwstr>2052-11.1.0.14309</vt:lpwstr>
  </property>
</Properties>
</file>